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cwin7\Documents\joncoleman\Jon Coleman\2020\"/>
    </mc:Choice>
  </mc:AlternateContent>
  <bookViews>
    <workbookView xWindow="360" yWindow="276" windowWidth="18792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Sheet1!$B$3:$K$54</definedName>
  </definedNames>
  <calcPr calcId="162913"/>
</workbook>
</file>

<file path=xl/calcChain.xml><?xml version="1.0" encoding="utf-8"?>
<calcChain xmlns="http://schemas.openxmlformats.org/spreadsheetml/2006/main">
  <c r="K46" i="1" l="1"/>
  <c r="K45" i="1"/>
  <c r="K44" i="1"/>
  <c r="K43" i="1"/>
  <c r="K37" i="1"/>
  <c r="K36" i="1"/>
  <c r="K35" i="1"/>
  <c r="K34" i="1"/>
  <c r="K33" i="1"/>
  <c r="E25" i="2" l="1"/>
  <c r="F25" i="2" s="1"/>
  <c r="G25" i="2" s="1"/>
  <c r="H25" i="2" s="1"/>
  <c r="I25" i="2" s="1"/>
  <c r="E24" i="2"/>
  <c r="F24" i="2" s="1"/>
  <c r="G24" i="2" s="1"/>
  <c r="H24" i="2" s="1"/>
  <c r="I24" i="2" s="1"/>
  <c r="E23" i="2"/>
  <c r="F23" i="2" s="1"/>
  <c r="G23" i="2" s="1"/>
  <c r="H23" i="2" s="1"/>
  <c r="I23" i="2" s="1"/>
  <c r="E22" i="2"/>
  <c r="F22" i="2" s="1"/>
  <c r="G22" i="2" s="1"/>
  <c r="H22" i="2" s="1"/>
  <c r="I22" i="2" s="1"/>
  <c r="E21" i="2"/>
  <c r="F21" i="2" s="1"/>
  <c r="G21" i="2" s="1"/>
  <c r="H21" i="2" s="1"/>
  <c r="I21" i="2" s="1"/>
  <c r="E20" i="2"/>
  <c r="F20" i="2" s="1"/>
  <c r="G20" i="2" s="1"/>
  <c r="H20" i="2" s="1"/>
  <c r="I20" i="2" s="1"/>
  <c r="E19" i="2"/>
  <c r="F19" i="2" s="1"/>
  <c r="G19" i="2" s="1"/>
  <c r="H19" i="2" s="1"/>
  <c r="I19" i="2" s="1"/>
  <c r="E18" i="2"/>
  <c r="F18" i="2" s="1"/>
  <c r="G18" i="2" s="1"/>
  <c r="H18" i="2" s="1"/>
  <c r="I18" i="2" s="1"/>
  <c r="E17" i="2"/>
  <c r="F17" i="2" s="1"/>
  <c r="G17" i="2" s="1"/>
  <c r="H17" i="2" s="1"/>
  <c r="I17" i="2" s="1"/>
  <c r="E16" i="2"/>
  <c r="F16" i="2" s="1"/>
  <c r="G16" i="2" s="1"/>
  <c r="H16" i="2" s="1"/>
  <c r="I16" i="2" s="1"/>
  <c r="E15" i="2"/>
  <c r="F15" i="2" s="1"/>
  <c r="G15" i="2" s="1"/>
  <c r="H15" i="2" s="1"/>
  <c r="I15" i="2" s="1"/>
  <c r="E14" i="2"/>
  <c r="F14" i="2" s="1"/>
  <c r="G14" i="2" s="1"/>
  <c r="H14" i="2" s="1"/>
  <c r="I14" i="2" s="1"/>
  <c r="E13" i="2"/>
  <c r="F13" i="2" s="1"/>
  <c r="G13" i="2" s="1"/>
  <c r="H13" i="2" s="1"/>
  <c r="I13" i="2" s="1"/>
  <c r="E12" i="2"/>
  <c r="F12" i="2" s="1"/>
  <c r="G12" i="2" s="1"/>
  <c r="H12" i="2" s="1"/>
  <c r="I12" i="2" s="1"/>
  <c r="E11" i="2"/>
  <c r="F11" i="2" s="1"/>
  <c r="G11" i="2" s="1"/>
  <c r="H11" i="2" s="1"/>
  <c r="I11" i="2" s="1"/>
  <c r="E10" i="2"/>
  <c r="F10" i="2" s="1"/>
  <c r="G10" i="2" s="1"/>
  <c r="H10" i="2" s="1"/>
  <c r="I10" i="2" s="1"/>
</calcChain>
</file>

<file path=xl/sharedStrings.xml><?xml version="1.0" encoding="utf-8"?>
<sst xmlns="http://schemas.openxmlformats.org/spreadsheetml/2006/main" count="49" uniqueCount="45">
  <si>
    <t>I here by apply for membership of Beedles Lake Golf Centre and agree to abide</t>
  </si>
  <si>
    <t>First Name</t>
  </si>
  <si>
    <t>Surname</t>
  </si>
  <si>
    <t>Full Postal Address</t>
  </si>
  <si>
    <t>Post Code</t>
  </si>
  <si>
    <t>Email address</t>
  </si>
  <si>
    <t>Contact telephone number</t>
  </si>
  <si>
    <t>Date of Birth</t>
  </si>
  <si>
    <t>Previous Golf Club</t>
  </si>
  <si>
    <t>Handicap and CDH number</t>
  </si>
  <si>
    <t xml:space="preserve">Signature </t>
  </si>
  <si>
    <t>One Passport sized photograph to be included for your membership card</t>
  </si>
  <si>
    <t>Membership Rates and Categories</t>
  </si>
  <si>
    <t xml:space="preserve">Standard Single Membership </t>
  </si>
  <si>
    <t>Fee</t>
  </si>
  <si>
    <t>Membership Category Applied For</t>
  </si>
  <si>
    <t>Joint Membership</t>
  </si>
  <si>
    <t>7 Day Husband/Wife/Partner</t>
  </si>
  <si>
    <t>5 Day Husband/Wife/Partner</t>
  </si>
  <si>
    <t>Flexible Pay and Play Membership</t>
  </si>
  <si>
    <r>
      <rPr>
        <b/>
        <sz val="8"/>
        <color theme="1"/>
        <rFont val="Bookman Old Style"/>
        <family val="1"/>
      </rPr>
      <t>7 Day Full</t>
    </r>
    <r>
      <rPr>
        <sz val="8"/>
        <color theme="1"/>
        <rFont val="Bookman Old Style"/>
        <family val="1"/>
      </rPr>
      <t xml:space="preserve"> - </t>
    </r>
    <r>
      <rPr>
        <i/>
        <sz val="8"/>
        <color theme="1"/>
        <rFont val="Bookman Old Style"/>
        <family val="1"/>
      </rPr>
      <t>Unlimited golf on the 18 hole course and the Little Owl</t>
    </r>
  </si>
  <si>
    <r>
      <rPr>
        <b/>
        <sz val="8"/>
        <color theme="1"/>
        <rFont val="Bookman Old Style"/>
        <family val="1"/>
      </rPr>
      <t>5 Day Full</t>
    </r>
    <r>
      <rPr>
        <sz val="8"/>
        <color theme="1"/>
        <rFont val="Bookman Old Style"/>
        <family val="1"/>
      </rPr>
      <t xml:space="preserve"> - </t>
    </r>
    <r>
      <rPr>
        <i/>
        <sz val="8"/>
        <color theme="1"/>
        <rFont val="Bookman Old Style"/>
        <family val="1"/>
      </rPr>
      <t>Unlimited golf on the 18 hole course and the Little Owl Mon-Friday</t>
    </r>
  </si>
  <si>
    <r>
      <rPr>
        <b/>
        <sz val="8"/>
        <color theme="1"/>
        <rFont val="Bookman Old Style"/>
        <family val="1"/>
      </rPr>
      <t>Intermediate 7 Day Full</t>
    </r>
    <r>
      <rPr>
        <sz val="8"/>
        <color theme="1"/>
        <rFont val="Bookman Old Style"/>
        <family val="1"/>
      </rPr>
      <t xml:space="preserve"> - </t>
    </r>
    <r>
      <rPr>
        <i/>
        <sz val="8"/>
        <color theme="1"/>
        <rFont val="Bookman Old Style"/>
        <family val="1"/>
      </rPr>
      <t>26years - 35years old only</t>
    </r>
  </si>
  <si>
    <r>
      <rPr>
        <b/>
        <sz val="8"/>
        <color theme="1"/>
        <rFont val="Bookman Old Style"/>
        <family val="1"/>
      </rPr>
      <t>Intermediate 5 Day Full</t>
    </r>
    <r>
      <rPr>
        <sz val="8"/>
        <color theme="1"/>
        <rFont val="Bookman Old Style"/>
        <family val="1"/>
      </rPr>
      <t xml:space="preserve"> - </t>
    </r>
    <r>
      <rPr>
        <i/>
        <sz val="8"/>
        <color theme="1"/>
        <rFont val="Bookman Old Style"/>
        <family val="1"/>
      </rPr>
      <t>26years - 35years old only</t>
    </r>
  </si>
  <si>
    <r>
      <rPr>
        <b/>
        <sz val="8"/>
        <color theme="1"/>
        <rFont val="Bookman Old Style"/>
        <family val="1"/>
      </rPr>
      <t>7 Day Junior</t>
    </r>
    <r>
      <rPr>
        <sz val="8"/>
        <color theme="1"/>
        <rFont val="Bookman Old Style"/>
        <family val="1"/>
      </rPr>
      <t xml:space="preserve"> - </t>
    </r>
    <r>
      <rPr>
        <i/>
        <sz val="8"/>
        <color theme="1"/>
        <rFont val="Bookman Old Style"/>
        <family val="1"/>
      </rPr>
      <t>14-18years old</t>
    </r>
  </si>
  <si>
    <r>
      <rPr>
        <b/>
        <sz val="8"/>
        <color theme="1"/>
        <rFont val="Bookman Old Style"/>
        <family val="1"/>
      </rPr>
      <t>7 Day Junior</t>
    </r>
    <r>
      <rPr>
        <sz val="8"/>
        <color theme="1"/>
        <rFont val="Bookman Old Style"/>
        <family val="1"/>
      </rPr>
      <t xml:space="preserve"> - </t>
    </r>
    <r>
      <rPr>
        <i/>
        <sz val="8"/>
        <color theme="1"/>
        <rFont val="Bookman Old Style"/>
        <family val="1"/>
      </rPr>
      <t>under 14years old</t>
    </r>
  </si>
  <si>
    <r>
      <rPr>
        <b/>
        <sz val="8"/>
        <color theme="1"/>
        <rFont val="Bookman Old Style"/>
        <family val="1"/>
      </rPr>
      <t>7 Day Pay and Play</t>
    </r>
    <r>
      <rPr>
        <sz val="8"/>
        <color theme="1"/>
        <rFont val="Bookman Old Style"/>
        <family val="1"/>
      </rPr>
      <t xml:space="preserve"> - (</t>
    </r>
    <r>
      <rPr>
        <i/>
        <sz val="8"/>
        <color theme="1"/>
        <rFont val="Calibri"/>
        <family val="2"/>
        <scheme val="minor"/>
      </rPr>
      <t>Green fee of £15.00 weekend and £11.00 weekday</t>
    </r>
    <r>
      <rPr>
        <sz val="8"/>
        <color theme="1"/>
        <rFont val="Calibri"/>
        <family val="2"/>
        <scheme val="minor"/>
      </rPr>
      <t>)</t>
    </r>
  </si>
  <si>
    <r>
      <rPr>
        <b/>
        <sz val="8"/>
        <color theme="1"/>
        <rFont val="Bookman Old Style"/>
        <family val="1"/>
      </rPr>
      <t>5 Day Pay and Play</t>
    </r>
    <r>
      <rPr>
        <sz val="8"/>
        <color theme="1"/>
        <rFont val="Bookman Old Style"/>
        <family val="1"/>
      </rPr>
      <t xml:space="preserve"> - (</t>
    </r>
    <r>
      <rPr>
        <i/>
        <sz val="8"/>
        <color theme="1"/>
        <rFont val="Calibri"/>
        <family val="2"/>
        <scheme val="minor"/>
      </rPr>
      <t>Green fee of £11.00 weekday Mon- Friday only</t>
    </r>
    <r>
      <rPr>
        <sz val="8"/>
        <color theme="1"/>
        <rFont val="Calibri"/>
        <family val="2"/>
        <scheme val="minor"/>
      </rPr>
      <t>)</t>
    </r>
  </si>
  <si>
    <t>Beedles Lake Golf Centre</t>
  </si>
  <si>
    <t>170 Broome Lane</t>
  </si>
  <si>
    <t>East Goscote</t>
  </si>
  <si>
    <t>LE7 3WQ.</t>
  </si>
  <si>
    <t>All above prices inclusive of VAT and Golf Union Fees</t>
  </si>
  <si>
    <t>by its rules. Please complete the following information accurately and in BLOCK CAPITALS.</t>
  </si>
  <si>
    <t>7 Day Family Husband / Wife / Partner / Unlimited Children</t>
  </si>
  <si>
    <r>
      <rPr>
        <b/>
        <sz val="8"/>
        <color theme="1"/>
        <rFont val="Bookman Old Style"/>
        <family val="1"/>
      </rPr>
      <t>Colt 7 Day Full</t>
    </r>
    <r>
      <rPr>
        <sz val="8"/>
        <color theme="1"/>
        <rFont val="Bookman Old Style"/>
        <family val="1"/>
      </rPr>
      <t xml:space="preserve"> - </t>
    </r>
    <r>
      <rPr>
        <i/>
        <sz val="8"/>
        <color theme="1"/>
        <rFont val="Bookman Old Style"/>
        <family val="1"/>
      </rPr>
      <t>19years - 25years only</t>
    </r>
  </si>
  <si>
    <r>
      <rPr>
        <b/>
        <sz val="8"/>
        <color theme="1"/>
        <rFont val="Bookman Old Style"/>
        <family val="1"/>
      </rPr>
      <t>Colt 5 Day Full</t>
    </r>
    <r>
      <rPr>
        <sz val="8"/>
        <color theme="1"/>
        <rFont val="Bookman Old Style"/>
        <family val="1"/>
      </rPr>
      <t xml:space="preserve"> - </t>
    </r>
    <r>
      <rPr>
        <i/>
        <sz val="8"/>
        <color theme="1"/>
        <rFont val="Bookman Old Style"/>
        <family val="1"/>
      </rPr>
      <t>19years - 25years only</t>
    </r>
  </si>
  <si>
    <r>
      <t xml:space="preserve">7 Day Parent/Junior - </t>
    </r>
    <r>
      <rPr>
        <b/>
        <i/>
        <sz val="8"/>
        <color theme="1"/>
        <rFont val="Bookman Old Style"/>
        <family val="1"/>
      </rPr>
      <t xml:space="preserve">Children go free, Union fee only </t>
    </r>
  </si>
  <si>
    <t>Par 3 Little Owl</t>
  </si>
  <si>
    <t>Season 1st March 2020 - Feb 28th 2021</t>
  </si>
  <si>
    <t>Application For Golf Membership 2020/21</t>
  </si>
  <si>
    <t>Country Member 40 miles away minimum</t>
  </si>
  <si>
    <t xml:space="preserve">Monthly DD </t>
  </si>
  <si>
    <t>NA</t>
  </si>
  <si>
    <t>Direct Debit payment can be made over a maximum of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</si>
</sst>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Bookman Old Style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u/>
      <sz val="11"/>
      <color theme="1"/>
      <name val="Bookman Old Style"/>
      <family val="1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i/>
      <sz val="8"/>
      <color theme="1"/>
      <name val="Bookman Old Style"/>
      <family val="1"/>
    </font>
    <font>
      <b/>
      <sz val="8"/>
      <color theme="1"/>
      <name val="Bookman Old Style"/>
      <family val="1"/>
    </font>
    <font>
      <b/>
      <sz val="8"/>
      <color theme="1"/>
      <name val="Calibri"/>
      <family val="2"/>
      <scheme val="minor"/>
    </font>
    <font>
      <b/>
      <i/>
      <sz val="8"/>
      <color theme="1"/>
      <name val="Bookman Old Style"/>
      <family val="1"/>
    </font>
    <font>
      <b/>
      <sz val="9"/>
      <color rgb="FFFF0000"/>
      <name val="Calibri"/>
      <family val="2"/>
      <scheme val="minor"/>
    </font>
    <font>
      <sz val="16"/>
      <color theme="1"/>
      <name val="Book Antiqua"/>
      <family val="1"/>
    </font>
    <font>
      <b/>
      <sz val="9"/>
      <color theme="1"/>
      <name val="Bookman Old Style"/>
      <family val="1"/>
    </font>
    <font>
      <b/>
      <sz val="8"/>
      <color rgb="FFFF0000"/>
      <name val="Calibri"/>
      <family val="2"/>
      <scheme val="minor"/>
    </font>
    <font>
      <b/>
      <sz val="9"/>
      <color rgb="FFFF0000"/>
      <name val="Bookman Old Style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5" fillId="0" borderId="2" xfId="0" applyFont="1" applyBorder="1"/>
    <xf numFmtId="0" fontId="0" fillId="0" borderId="20" xfId="0" applyBorder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8" fillId="0" borderId="0" xfId="0" applyFont="1"/>
    <xf numFmtId="0" fontId="5" fillId="0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0" fillId="0" borderId="24" xfId="0" applyBorder="1"/>
    <xf numFmtId="0" fontId="10" fillId="0" borderId="11" xfId="0" applyFont="1" applyBorder="1"/>
    <xf numFmtId="0" fontId="10" fillId="0" borderId="12" xfId="0" applyFont="1" applyBorder="1"/>
    <xf numFmtId="0" fontId="2" fillId="0" borderId="12" xfId="0" applyFont="1" applyBorder="1"/>
    <xf numFmtId="0" fontId="2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2" fillId="0" borderId="15" xfId="0" applyFont="1" applyBorder="1"/>
    <xf numFmtId="0" fontId="2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2" fillId="0" borderId="18" xfId="0" applyFont="1" applyBorder="1"/>
    <xf numFmtId="0" fontId="2" fillId="0" borderId="19" xfId="0" applyFont="1" applyBorder="1"/>
    <xf numFmtId="0" fontId="10" fillId="0" borderId="22" xfId="0" applyFont="1" applyBorder="1"/>
    <xf numFmtId="0" fontId="2" fillId="0" borderId="22" xfId="0" applyFont="1" applyBorder="1"/>
    <xf numFmtId="0" fontId="2" fillId="0" borderId="23" xfId="0" applyFont="1" applyBorder="1"/>
    <xf numFmtId="0" fontId="10" fillId="0" borderId="5" xfId="0" applyFont="1" applyBorder="1"/>
    <xf numFmtId="0" fontId="10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12" fillId="0" borderId="14" xfId="0" applyFont="1" applyBorder="1"/>
    <xf numFmtId="0" fontId="12" fillId="0" borderId="11" xfId="0" applyFont="1" applyBorder="1"/>
    <xf numFmtId="0" fontId="12" fillId="0" borderId="21" xfId="0" applyFont="1" applyBorder="1"/>
    <xf numFmtId="0" fontId="12" fillId="0" borderId="17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/>
    <xf numFmtId="0" fontId="13" fillId="0" borderId="0" xfId="0" applyFont="1"/>
    <xf numFmtId="0" fontId="10" fillId="0" borderId="21" xfId="0" applyFont="1" applyBorder="1"/>
    <xf numFmtId="0" fontId="5" fillId="0" borderId="4" xfId="0" applyFont="1" applyFill="1" applyBorder="1"/>
    <xf numFmtId="0" fontId="19" fillId="0" borderId="2" xfId="0" applyFont="1" applyBorder="1"/>
    <xf numFmtId="0" fontId="19" fillId="0" borderId="3" xfId="0" applyFont="1" applyBorder="1"/>
    <xf numFmtId="0" fontId="19" fillId="0" borderId="4" xfId="0" applyFont="1" applyBorder="1"/>
    <xf numFmtId="0" fontId="1" fillId="0" borderId="0" xfId="0" applyFont="1" applyAlignment="1">
      <alignment horizontal="center"/>
    </xf>
    <xf numFmtId="0" fontId="18" fillId="0" borderId="0" xfId="0" applyFont="1"/>
    <xf numFmtId="8" fontId="13" fillId="0" borderId="16" xfId="0" applyNumberFormat="1" applyFont="1" applyBorder="1" applyAlignment="1">
      <alignment horizontal="center"/>
    </xf>
    <xf numFmtId="8" fontId="13" fillId="0" borderId="23" xfId="0" applyNumberFormat="1" applyFont="1" applyBorder="1" applyAlignment="1">
      <alignment horizontal="center"/>
    </xf>
    <xf numFmtId="8" fontId="13" fillId="0" borderId="13" xfId="0" applyNumberFormat="1" applyFont="1" applyBorder="1" applyAlignment="1">
      <alignment horizontal="center"/>
    </xf>
    <xf numFmtId="8" fontId="13" fillId="0" borderId="19" xfId="0" applyNumberFormat="1" applyFont="1" applyBorder="1" applyAlignment="1">
      <alignment horizontal="center"/>
    </xf>
    <xf numFmtId="8" fontId="13" fillId="0" borderId="7" xfId="0" applyNumberFormat="1" applyFont="1" applyBorder="1" applyAlignment="1">
      <alignment horizontal="center"/>
    </xf>
    <xf numFmtId="8" fontId="0" fillId="0" borderId="0" xfId="0" applyNumberFormat="1"/>
    <xf numFmtId="8" fontId="13" fillId="0" borderId="25" xfId="0" applyNumberFormat="1" applyFont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0" fontId="20" fillId="0" borderId="0" xfId="0" applyFont="1"/>
    <xf numFmtId="8" fontId="20" fillId="0" borderId="0" xfId="0" applyNumberFormat="1" applyFont="1"/>
    <xf numFmtId="0" fontId="12" fillId="0" borderId="15" xfId="0" applyFont="1" applyBorder="1"/>
    <xf numFmtId="8" fontId="13" fillId="0" borderId="26" xfId="0" applyNumberFormat="1" applyFont="1" applyBorder="1" applyAlignment="1">
      <alignment horizontal="center"/>
    </xf>
    <xf numFmtId="8" fontId="13" fillId="0" borderId="6" xfId="0" applyNumberFormat="1" applyFont="1" applyBorder="1" applyAlignment="1">
      <alignment horizontal="center"/>
    </xf>
    <xf numFmtId="8" fontId="13" fillId="0" borderId="9" xfId="0" applyNumberFormat="1" applyFont="1" applyBorder="1" applyAlignment="1">
      <alignment horizontal="center"/>
    </xf>
    <xf numFmtId="8" fontId="13" fillId="0" borderId="28" xfId="0" applyNumberFormat="1" applyFont="1" applyBorder="1" applyAlignment="1">
      <alignment horizontal="center"/>
    </xf>
    <xf numFmtId="8" fontId="13" fillId="0" borderId="27" xfId="0" applyNumberFormat="1" applyFont="1" applyBorder="1" applyAlignment="1">
      <alignment horizontal="center"/>
    </xf>
    <xf numFmtId="0" fontId="17" fillId="0" borderId="2" xfId="0" applyFont="1" applyBorder="1"/>
    <xf numFmtId="0" fontId="17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600075</xdr:colOff>
      <xdr:row>2</xdr:row>
      <xdr:rowOff>133350</xdr:rowOff>
    </xdr:from>
    <xdr:to>
      <xdr:col>9</xdr:col>
      <xdr:colOff>338708</xdr:colOff>
      <xdr:row>6</xdr:row>
      <xdr:rowOff>142875</xdr:rowOff>
    </xdr:to>
    <xdr:pic>
      <xdr:nvPicPr>
        <xdr:cNvPr id="2" name="Picture 1" descr="C:\Documents and Settings\Jon Coleman\Desktop\jonny\Beedles lake golf club logo 2.5cm copy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514350"/>
          <a:ext cx="957833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144780</xdr:colOff>
          <xdr:row>1</xdr:row>
          <xdr:rowOff>45720</xdr:rowOff>
        </xdr:from>
        <xdr:to>
          <xdr:col>3</xdr:col>
          <xdr:colOff>678180</xdr:colOff>
          <xdr:row>6</xdr:row>
          <xdr:rowOff>137160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U55"/>
  <sheetViews>
    <sheetView tabSelected="1" workbookViewId="0">
      <selection activeCell="I31" sqref="I31"/>
    </sheetView>
  </sheetViews>
  <sheetFormatPr defaultRowHeight="14.4" x14ac:dyDescent="0.3"/>
  <cols>
    <col min="4" max="4" width="18.5546875" customWidth="1"/>
    <col min="6" max="6" width="9.33203125" customWidth="1"/>
    <col min="10" max="10" width="12.33203125" customWidth="1"/>
    <col min="11" max="11" width="13" customWidth="1"/>
  </cols>
  <sheetData>
    <row r="2" spans="2:15" ht="12" customHeight="1" x14ac:dyDescent="0.3"/>
    <row r="3" spans="2:15" ht="21" x14ac:dyDescent="0.4">
      <c r="E3" s="56" t="s">
        <v>28</v>
      </c>
      <c r="F3" s="14"/>
      <c r="G3" s="14"/>
    </row>
    <row r="4" spans="2:15" x14ac:dyDescent="0.3">
      <c r="E4" s="14" t="s">
        <v>29</v>
      </c>
      <c r="F4" s="14"/>
      <c r="G4" s="14"/>
    </row>
    <row r="5" spans="2:15" x14ac:dyDescent="0.3">
      <c r="E5" s="14" t="s">
        <v>30</v>
      </c>
      <c r="F5" s="14"/>
      <c r="G5" s="14"/>
    </row>
    <row r="6" spans="2:15" x14ac:dyDescent="0.3">
      <c r="E6" s="14" t="s">
        <v>31</v>
      </c>
      <c r="F6" s="14"/>
      <c r="G6" s="14"/>
    </row>
    <row r="8" spans="2:15" x14ac:dyDescent="0.3">
      <c r="D8" s="18" t="s">
        <v>40</v>
      </c>
    </row>
    <row r="10" spans="2:15" x14ac:dyDescent="0.3">
      <c r="B10" s="57" t="s">
        <v>0</v>
      </c>
      <c r="C10" s="57"/>
      <c r="D10" s="57"/>
      <c r="E10" s="57"/>
      <c r="F10" s="57"/>
      <c r="G10" s="57"/>
      <c r="H10" s="57"/>
      <c r="I10" s="57"/>
      <c r="J10" s="57"/>
    </row>
    <row r="11" spans="2:15" x14ac:dyDescent="0.3">
      <c r="B11" s="57" t="s">
        <v>33</v>
      </c>
      <c r="C11" s="57"/>
      <c r="D11" s="57"/>
      <c r="E11" s="57"/>
      <c r="F11" s="57"/>
      <c r="G11" s="57"/>
      <c r="H11" s="57"/>
      <c r="I11" s="57"/>
      <c r="J11" s="57"/>
    </row>
    <row r="13" spans="2:15" x14ac:dyDescent="0.3">
      <c r="B13" s="46" t="s">
        <v>1</v>
      </c>
      <c r="C13" s="47"/>
      <c r="D13" s="48"/>
      <c r="E13" s="1"/>
      <c r="F13" s="3"/>
      <c r="G13" s="4"/>
      <c r="H13" s="4"/>
      <c r="I13" s="4"/>
      <c r="J13" s="4"/>
    </row>
    <row r="14" spans="2:15" x14ac:dyDescent="0.3">
      <c r="B14" s="46" t="s">
        <v>2</v>
      </c>
      <c r="C14" s="47"/>
      <c r="D14" s="48"/>
      <c r="E14" s="1"/>
      <c r="F14" s="3"/>
      <c r="G14" s="4"/>
      <c r="H14" s="4"/>
      <c r="I14" s="4"/>
      <c r="J14" s="4"/>
    </row>
    <row r="15" spans="2:15" x14ac:dyDescent="0.3">
      <c r="B15" s="49" t="s">
        <v>3</v>
      </c>
      <c r="C15" s="50"/>
      <c r="D15" s="51"/>
      <c r="E15" s="5"/>
      <c r="F15" s="6"/>
      <c r="G15" s="6"/>
      <c r="H15" s="6"/>
      <c r="I15" s="6"/>
      <c r="J15" s="7"/>
      <c r="O15">
        <v>50</v>
      </c>
    </row>
    <row r="16" spans="2:15" x14ac:dyDescent="0.3">
      <c r="B16" s="52"/>
      <c r="C16" s="53"/>
      <c r="D16" s="54"/>
      <c r="E16" s="8"/>
      <c r="F16" s="9"/>
      <c r="G16" s="9"/>
      <c r="H16" s="9"/>
      <c r="I16" s="9"/>
      <c r="J16" s="10"/>
    </row>
    <row r="17" spans="2:21" x14ac:dyDescent="0.3">
      <c r="B17" s="46" t="s">
        <v>4</v>
      </c>
      <c r="C17" s="47"/>
      <c r="D17" s="47"/>
      <c r="E17" s="22"/>
      <c r="F17" s="13"/>
      <c r="G17" s="4"/>
      <c r="H17" s="4"/>
      <c r="I17" s="4"/>
      <c r="J17" s="4"/>
    </row>
    <row r="18" spans="2:21" x14ac:dyDescent="0.3">
      <c r="B18" s="46" t="s">
        <v>5</v>
      </c>
      <c r="C18" s="47"/>
      <c r="D18" s="48"/>
      <c r="E18" s="1"/>
      <c r="F18" s="2"/>
      <c r="G18" s="2"/>
      <c r="H18" s="3"/>
      <c r="I18" s="4"/>
      <c r="J18" s="4"/>
    </row>
    <row r="19" spans="2:21" x14ac:dyDescent="0.3">
      <c r="B19" s="46" t="s">
        <v>6</v>
      </c>
      <c r="C19" s="47"/>
      <c r="D19" s="48"/>
      <c r="E19" s="1"/>
      <c r="F19" s="3"/>
      <c r="G19" s="5"/>
      <c r="H19" s="6"/>
      <c r="I19" s="4"/>
      <c r="J19" s="4"/>
    </row>
    <row r="20" spans="2:21" x14ac:dyDescent="0.3">
      <c r="B20" s="84" t="s">
        <v>7</v>
      </c>
      <c r="C20" s="85"/>
      <c r="D20" s="48"/>
      <c r="E20" s="1"/>
      <c r="F20" s="3"/>
      <c r="G20" s="22"/>
      <c r="H20" s="4"/>
      <c r="I20" s="4"/>
      <c r="J20" s="4"/>
    </row>
    <row r="21" spans="2:21" x14ac:dyDescent="0.3">
      <c r="B21" s="62" t="s">
        <v>8</v>
      </c>
      <c r="C21" s="63"/>
      <c r="D21" s="64"/>
      <c r="E21" s="1"/>
      <c r="F21" s="2"/>
      <c r="G21" s="2"/>
      <c r="H21" s="2"/>
      <c r="I21" s="2"/>
      <c r="J21" s="3"/>
    </row>
    <row r="22" spans="2:21" x14ac:dyDescent="0.3">
      <c r="B22" s="62" t="s">
        <v>9</v>
      </c>
      <c r="C22" s="63"/>
      <c r="D22" s="64"/>
      <c r="E22" s="1"/>
      <c r="F22" s="2"/>
      <c r="G22" s="2"/>
      <c r="H22" s="3"/>
      <c r="I22" s="22"/>
      <c r="J22" s="4"/>
    </row>
    <row r="23" spans="2:21" x14ac:dyDescent="0.3">
      <c r="B23" s="46" t="s">
        <v>10</v>
      </c>
      <c r="C23" s="47"/>
      <c r="D23" s="48"/>
      <c r="E23" s="1"/>
      <c r="F23" s="3"/>
      <c r="G23" s="22"/>
      <c r="H23" s="4"/>
      <c r="I23" s="4"/>
      <c r="J23" s="4"/>
    </row>
    <row r="24" spans="2:21" x14ac:dyDescent="0.3">
      <c r="B24" s="46" t="s">
        <v>15</v>
      </c>
      <c r="C24" s="47"/>
      <c r="D24" s="48"/>
      <c r="E24" s="1"/>
      <c r="F24" s="2"/>
      <c r="G24" s="2"/>
      <c r="H24" s="3"/>
      <c r="I24" s="22"/>
      <c r="J24" s="4"/>
    </row>
    <row r="26" spans="2:21" x14ac:dyDescent="0.3">
      <c r="B26" s="55" t="s">
        <v>11</v>
      </c>
      <c r="C26" s="11"/>
      <c r="D26" s="11"/>
      <c r="E26" s="11"/>
      <c r="F26" s="11"/>
      <c r="G26" s="11"/>
      <c r="H26" s="11"/>
      <c r="I26" s="11"/>
    </row>
    <row r="27" spans="2:21" x14ac:dyDescent="0.3">
      <c r="B27" s="5"/>
      <c r="C27" s="6"/>
      <c r="D27" s="6"/>
      <c r="E27" s="6"/>
      <c r="F27" s="6"/>
      <c r="G27" s="6"/>
      <c r="H27" s="6"/>
      <c r="I27" s="6"/>
      <c r="J27" s="7"/>
    </row>
    <row r="28" spans="2:21" x14ac:dyDescent="0.3">
      <c r="B28" s="16" t="s">
        <v>12</v>
      </c>
      <c r="C28" s="17"/>
      <c r="D28" s="17"/>
      <c r="E28" s="9"/>
      <c r="F28" s="17" t="s">
        <v>39</v>
      </c>
      <c r="G28" s="17"/>
      <c r="H28" s="17"/>
      <c r="I28" s="17"/>
      <c r="J28" s="10"/>
    </row>
    <row r="30" spans="2:21" x14ac:dyDescent="0.3">
      <c r="B30" s="12" t="s">
        <v>13</v>
      </c>
      <c r="C30" s="2"/>
      <c r="D30" s="3"/>
      <c r="E30" s="22"/>
      <c r="J30" s="15" t="s">
        <v>14</v>
      </c>
      <c r="K30" s="15" t="s">
        <v>42</v>
      </c>
      <c r="L30" s="74"/>
      <c r="M30" s="75"/>
      <c r="N30" s="74"/>
      <c r="P30" s="74"/>
      <c r="Q30" s="74"/>
      <c r="R30" s="74"/>
      <c r="S30" s="74"/>
    </row>
    <row r="31" spans="2:21" x14ac:dyDescent="0.3">
      <c r="B31" s="23" t="s">
        <v>20</v>
      </c>
      <c r="C31" s="24"/>
      <c r="D31" s="24"/>
      <c r="E31" s="24"/>
      <c r="F31" s="24"/>
      <c r="G31" s="25"/>
      <c r="H31" s="25"/>
      <c r="I31" s="26"/>
      <c r="J31" s="67">
        <v>765</v>
      </c>
      <c r="K31" s="67">
        <v>65.83</v>
      </c>
      <c r="M31" s="72"/>
      <c r="N31" s="72"/>
      <c r="O31" s="72"/>
      <c r="P31" s="77"/>
      <c r="Q31" s="72"/>
      <c r="R31" s="76"/>
      <c r="T31" s="72"/>
      <c r="U31" s="72"/>
    </row>
    <row r="32" spans="2:21" x14ac:dyDescent="0.3">
      <c r="B32" s="27" t="s">
        <v>21</v>
      </c>
      <c r="C32" s="28"/>
      <c r="D32" s="28"/>
      <c r="E32" s="28"/>
      <c r="F32" s="28"/>
      <c r="G32" s="29"/>
      <c r="H32" s="30"/>
      <c r="J32" s="73">
        <v>595</v>
      </c>
      <c r="K32" s="67">
        <v>51.67</v>
      </c>
      <c r="M32" s="72"/>
      <c r="N32" s="72"/>
      <c r="O32" s="72"/>
      <c r="P32" s="77"/>
      <c r="Q32" s="72"/>
      <c r="R32" s="76"/>
    </row>
    <row r="33" spans="2:20" x14ac:dyDescent="0.3">
      <c r="B33" s="27" t="s">
        <v>22</v>
      </c>
      <c r="C33" s="28"/>
      <c r="D33" s="28"/>
      <c r="E33" s="28"/>
      <c r="F33" s="28"/>
      <c r="G33" s="29"/>
      <c r="H33" s="29"/>
      <c r="I33" s="30"/>
      <c r="J33" s="67">
        <v>545</v>
      </c>
      <c r="K33" s="67">
        <f>570/12</f>
        <v>47.5</v>
      </c>
      <c r="M33" s="72"/>
      <c r="N33" s="72"/>
      <c r="O33" s="72"/>
      <c r="P33" s="77"/>
      <c r="Q33" s="72"/>
      <c r="R33" s="76"/>
    </row>
    <row r="34" spans="2:20" x14ac:dyDescent="0.3">
      <c r="B34" s="27" t="s">
        <v>23</v>
      </c>
      <c r="C34" s="28"/>
      <c r="D34" s="28"/>
      <c r="E34" s="28"/>
      <c r="F34" s="28"/>
      <c r="G34" s="29"/>
      <c r="H34" s="29"/>
      <c r="I34" s="30"/>
      <c r="J34" s="67">
        <v>425</v>
      </c>
      <c r="K34" s="67">
        <f>450/12</f>
        <v>37.5</v>
      </c>
      <c r="M34" s="72"/>
      <c r="N34" s="72"/>
      <c r="O34" s="72"/>
      <c r="P34" s="77"/>
      <c r="Q34" s="72"/>
      <c r="R34" s="76"/>
    </row>
    <row r="35" spans="2:20" x14ac:dyDescent="0.3">
      <c r="B35" s="42" t="s">
        <v>41</v>
      </c>
      <c r="C35" s="78"/>
      <c r="D35" s="78"/>
      <c r="E35" s="28"/>
      <c r="F35" s="28"/>
      <c r="G35" s="29"/>
      <c r="H35" s="29"/>
      <c r="I35" s="30"/>
      <c r="J35" s="67">
        <v>250</v>
      </c>
      <c r="K35" s="67">
        <f>275/12</f>
        <v>22.916666666666668</v>
      </c>
      <c r="M35" s="72"/>
      <c r="O35" s="72"/>
      <c r="P35" s="76"/>
    </row>
    <row r="36" spans="2:20" x14ac:dyDescent="0.3">
      <c r="B36" s="27" t="s">
        <v>35</v>
      </c>
      <c r="C36" s="28"/>
      <c r="D36" s="28"/>
      <c r="E36" s="28"/>
      <c r="F36" s="28"/>
      <c r="G36" s="29"/>
      <c r="H36" s="29"/>
      <c r="I36" s="30"/>
      <c r="J36" s="67">
        <v>365</v>
      </c>
      <c r="K36" s="67">
        <f>390/12</f>
        <v>32.5</v>
      </c>
      <c r="M36" s="72"/>
      <c r="N36" s="72"/>
      <c r="O36" s="72"/>
      <c r="P36" s="77"/>
      <c r="Q36" s="72"/>
      <c r="R36" s="76"/>
    </row>
    <row r="37" spans="2:20" x14ac:dyDescent="0.3">
      <c r="B37" s="27" t="s">
        <v>36</v>
      </c>
      <c r="C37" s="28"/>
      <c r="D37" s="28"/>
      <c r="E37" s="28"/>
      <c r="F37" s="28"/>
      <c r="G37" s="29"/>
      <c r="H37" s="29"/>
      <c r="I37" s="30"/>
      <c r="J37" s="67">
        <v>305</v>
      </c>
      <c r="K37" s="67">
        <f>330/12</f>
        <v>27.5</v>
      </c>
      <c r="M37" s="72"/>
      <c r="N37" s="72"/>
      <c r="O37" s="72"/>
      <c r="P37" s="77"/>
      <c r="Q37" s="72"/>
      <c r="R37" s="76"/>
    </row>
    <row r="38" spans="2:20" x14ac:dyDescent="0.3">
      <c r="B38" s="27" t="s">
        <v>24</v>
      </c>
      <c r="C38" s="28"/>
      <c r="D38" s="28"/>
      <c r="E38" s="28"/>
      <c r="F38" s="28"/>
      <c r="G38" s="29"/>
      <c r="H38" s="29"/>
      <c r="I38" s="30"/>
      <c r="J38" s="67">
        <v>99</v>
      </c>
      <c r="K38" s="67" t="s">
        <v>43</v>
      </c>
      <c r="M38" s="72"/>
      <c r="N38" s="72"/>
      <c r="O38" s="72"/>
      <c r="P38" s="77"/>
      <c r="Q38" s="72"/>
      <c r="R38" s="76"/>
    </row>
    <row r="39" spans="2:20" x14ac:dyDescent="0.3">
      <c r="B39" s="60" t="s">
        <v>25</v>
      </c>
      <c r="C39" s="35"/>
      <c r="D39" s="35"/>
      <c r="E39" s="35"/>
      <c r="F39" s="35"/>
      <c r="G39" s="36"/>
      <c r="H39" s="36"/>
      <c r="I39" s="37"/>
      <c r="J39" s="68">
        <v>75</v>
      </c>
      <c r="K39" s="67" t="s">
        <v>43</v>
      </c>
      <c r="M39" s="72"/>
      <c r="N39" s="72"/>
      <c r="O39" s="72"/>
      <c r="P39" s="77"/>
      <c r="Q39" s="72"/>
      <c r="R39" s="76"/>
    </row>
    <row r="40" spans="2:20" x14ac:dyDescent="0.3">
      <c r="B40" s="45" t="s">
        <v>38</v>
      </c>
      <c r="C40" s="32"/>
      <c r="D40" s="32"/>
      <c r="E40" s="32"/>
      <c r="F40" s="32"/>
      <c r="G40" s="33"/>
      <c r="H40" s="33"/>
      <c r="I40" s="34"/>
      <c r="J40" s="70">
        <v>170</v>
      </c>
      <c r="K40" s="68" t="s">
        <v>43</v>
      </c>
      <c r="M40" s="72"/>
      <c r="N40" s="72"/>
      <c r="O40" s="72"/>
      <c r="P40" s="77"/>
      <c r="Q40" s="72"/>
      <c r="R40" s="76"/>
    </row>
    <row r="41" spans="2:20" x14ac:dyDescent="0.3">
      <c r="K41" s="80"/>
      <c r="P41" s="77"/>
      <c r="R41" s="76"/>
    </row>
    <row r="42" spans="2:20" x14ac:dyDescent="0.3">
      <c r="B42" s="19" t="s">
        <v>16</v>
      </c>
      <c r="C42" s="20"/>
      <c r="D42" s="21"/>
      <c r="J42" s="65"/>
      <c r="K42" s="81"/>
    </row>
    <row r="43" spans="2:20" x14ac:dyDescent="0.3">
      <c r="B43" s="43" t="s">
        <v>17</v>
      </c>
      <c r="C43" s="24"/>
      <c r="D43" s="24"/>
      <c r="E43" s="24"/>
      <c r="F43" s="24"/>
      <c r="G43" s="25"/>
      <c r="H43" s="25"/>
      <c r="I43" s="26"/>
      <c r="J43" s="69">
        <v>1315</v>
      </c>
      <c r="K43" s="79">
        <f>1340/12</f>
        <v>111.66666666666667</v>
      </c>
      <c r="O43" s="72"/>
      <c r="P43" s="77"/>
      <c r="R43" s="76"/>
      <c r="T43" s="72"/>
    </row>
    <row r="44" spans="2:20" x14ac:dyDescent="0.3">
      <c r="B44" s="42" t="s">
        <v>18</v>
      </c>
      <c r="C44" s="28"/>
      <c r="D44" s="28"/>
      <c r="E44" s="28"/>
      <c r="F44" s="28"/>
      <c r="G44" s="29"/>
      <c r="H44" s="29"/>
      <c r="I44" s="30"/>
      <c r="J44" s="67">
        <v>970</v>
      </c>
      <c r="K44" s="67">
        <f>995/12</f>
        <v>82.916666666666671</v>
      </c>
      <c r="O44" s="72"/>
      <c r="P44" s="77"/>
      <c r="R44" s="76"/>
      <c r="T44" s="72"/>
    </row>
    <row r="45" spans="2:20" x14ac:dyDescent="0.3">
      <c r="B45" s="44" t="s">
        <v>34</v>
      </c>
      <c r="C45" s="35"/>
      <c r="D45" s="35"/>
      <c r="E45" s="35"/>
      <c r="F45" s="35"/>
      <c r="G45" s="36"/>
      <c r="H45" s="36"/>
      <c r="I45" s="37"/>
      <c r="J45" s="68">
        <v>1365</v>
      </c>
      <c r="K45" s="67">
        <f>1390/12</f>
        <v>115.83333333333333</v>
      </c>
      <c r="O45" s="72"/>
      <c r="P45" s="77"/>
      <c r="R45" s="76"/>
      <c r="T45" s="72"/>
    </row>
    <row r="46" spans="2:20" x14ac:dyDescent="0.3">
      <c r="B46" s="45" t="s">
        <v>37</v>
      </c>
      <c r="C46" s="32"/>
      <c r="D46" s="32"/>
      <c r="E46" s="32"/>
      <c r="F46" s="32"/>
      <c r="G46" s="33"/>
      <c r="H46" s="33"/>
      <c r="I46" s="34"/>
      <c r="J46" s="70">
        <v>780</v>
      </c>
      <c r="K46" s="67">
        <f>805/12</f>
        <v>67.083333333333329</v>
      </c>
      <c r="O46" s="72"/>
      <c r="P46" s="77"/>
      <c r="R46" s="76"/>
      <c r="T46" s="72"/>
    </row>
    <row r="47" spans="2:20" x14ac:dyDescent="0.3">
      <c r="J47" s="65"/>
    </row>
    <row r="48" spans="2:20" x14ac:dyDescent="0.3">
      <c r="B48" s="19" t="s">
        <v>19</v>
      </c>
      <c r="C48" s="20"/>
      <c r="D48" s="20"/>
      <c r="E48" s="61"/>
      <c r="J48" s="65"/>
    </row>
    <row r="49" spans="2:18" x14ac:dyDescent="0.3">
      <c r="B49" s="38" t="s">
        <v>26</v>
      </c>
      <c r="C49" s="39"/>
      <c r="D49" s="39"/>
      <c r="E49" s="39"/>
      <c r="F49" s="39"/>
      <c r="G49" s="40"/>
      <c r="H49" s="40"/>
      <c r="I49" s="41"/>
      <c r="J49" s="71">
        <v>199</v>
      </c>
      <c r="K49" s="82" t="s">
        <v>43</v>
      </c>
      <c r="M49" s="72"/>
      <c r="N49" s="72"/>
      <c r="O49" s="72"/>
      <c r="P49" s="77"/>
      <c r="Q49" s="72"/>
      <c r="R49" s="76"/>
    </row>
    <row r="50" spans="2:18" x14ac:dyDescent="0.3">
      <c r="B50" s="31" t="s">
        <v>27</v>
      </c>
      <c r="C50" s="32"/>
      <c r="D50" s="32"/>
      <c r="E50" s="32"/>
      <c r="F50" s="32"/>
      <c r="G50" s="33"/>
      <c r="H50" s="33"/>
      <c r="I50" s="34"/>
      <c r="J50" s="70">
        <v>129</v>
      </c>
      <c r="K50" s="83" t="s">
        <v>43</v>
      </c>
      <c r="M50" s="72"/>
      <c r="N50" s="72"/>
      <c r="O50" s="72"/>
      <c r="P50" s="77"/>
      <c r="Q50" s="72"/>
      <c r="R50" s="76"/>
    </row>
    <row r="52" spans="2:18" x14ac:dyDescent="0.3">
      <c r="B52" s="58" t="s">
        <v>32</v>
      </c>
      <c r="C52" s="58"/>
      <c r="D52" s="58"/>
      <c r="E52" s="58"/>
      <c r="F52" s="58"/>
    </row>
    <row r="54" spans="2:18" x14ac:dyDescent="0.3">
      <c r="B54" s="59" t="s">
        <v>44</v>
      </c>
      <c r="C54" s="59"/>
      <c r="D54" s="59"/>
      <c r="E54" s="59"/>
      <c r="F54" s="59"/>
      <c r="G54" s="59"/>
      <c r="H54" s="59"/>
      <c r="I54" s="59"/>
      <c r="J54" s="59"/>
    </row>
    <row r="55" spans="2:18" x14ac:dyDescent="0.3">
      <c r="B55" s="66"/>
      <c r="C55" s="59"/>
      <c r="D55" s="59"/>
      <c r="E55" s="59"/>
      <c r="F55" s="59"/>
      <c r="G55" s="59"/>
      <c r="H55" s="59"/>
      <c r="I55" s="59"/>
      <c r="J55" s="59"/>
    </row>
  </sheetData>
  <pageMargins left="0.17" right="0.17" top="0.17" bottom="0.17" header="0.17" footer="0.17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MS_ClipArt_Gallery" shapeId="1025" r:id="rId4">
          <objectPr defaultSize="0" autoPict="0" r:id="rId5">
            <anchor moveWithCells="1" sizeWithCells="1">
              <from>
                <xdr:col>2</xdr:col>
                <xdr:colOff>144780</xdr:colOff>
                <xdr:row>1</xdr:row>
                <xdr:rowOff>45720</xdr:rowOff>
              </from>
              <to>
                <xdr:col>3</xdr:col>
                <xdr:colOff>678180</xdr:colOff>
                <xdr:row>6</xdr:row>
                <xdr:rowOff>137160</xdr:rowOff>
              </to>
            </anchor>
          </objectPr>
        </oleObject>
      </mc:Choice>
      <mc:Fallback>
        <oleObject progId="MS_ClipArt_Gallery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K25"/>
  <sheetViews>
    <sheetView workbookViewId="0">
      <selection activeCell="K10" sqref="K10"/>
    </sheetView>
  </sheetViews>
  <sheetFormatPr defaultRowHeight="14.4" x14ac:dyDescent="0.3"/>
  <sheetData>
    <row r="10" spans="4:11" x14ac:dyDescent="0.3">
      <c r="D10">
        <v>665</v>
      </c>
      <c r="E10">
        <f>+D10-15.25</f>
        <v>649.75</v>
      </c>
      <c r="F10">
        <f>+E10/1.2</f>
        <v>541.45833333333337</v>
      </c>
      <c r="G10">
        <f>+F10*1.05</f>
        <v>568.53125000000011</v>
      </c>
      <c r="H10">
        <f>+G10*1.2</f>
        <v>682.23750000000007</v>
      </c>
      <c r="I10">
        <f>+H10+15</f>
        <v>697.23750000000007</v>
      </c>
      <c r="K10">
        <v>697</v>
      </c>
    </row>
    <row r="11" spans="4:11" x14ac:dyDescent="0.3">
      <c r="D11">
        <v>515</v>
      </c>
      <c r="E11">
        <f t="shared" ref="E11:E25" si="0">+D11-15.25</f>
        <v>499.75</v>
      </c>
      <c r="F11">
        <f t="shared" ref="F11:F25" si="1">+E11/1.2</f>
        <v>416.45833333333337</v>
      </c>
      <c r="G11">
        <f t="shared" ref="G11:G25" si="2">+F11*1.05</f>
        <v>437.28125000000006</v>
      </c>
      <c r="H11">
        <f t="shared" ref="H11:H25" si="3">+G11*1.2</f>
        <v>524.73750000000007</v>
      </c>
      <c r="I11">
        <f t="shared" ref="I11:I25" si="4">+H11+15</f>
        <v>539.73750000000007</v>
      </c>
      <c r="K11">
        <v>539</v>
      </c>
    </row>
    <row r="12" spans="4:11" x14ac:dyDescent="0.3">
      <c r="D12">
        <v>495</v>
      </c>
      <c r="E12">
        <f t="shared" si="0"/>
        <v>479.75</v>
      </c>
      <c r="F12">
        <f t="shared" si="1"/>
        <v>399.79166666666669</v>
      </c>
      <c r="G12">
        <f t="shared" si="2"/>
        <v>419.78125000000006</v>
      </c>
      <c r="H12">
        <f t="shared" si="3"/>
        <v>503.73750000000007</v>
      </c>
      <c r="I12">
        <f t="shared" si="4"/>
        <v>518.73750000000007</v>
      </c>
      <c r="K12">
        <v>518</v>
      </c>
    </row>
    <row r="13" spans="4:11" x14ac:dyDescent="0.3">
      <c r="D13">
        <v>379</v>
      </c>
      <c r="E13">
        <f t="shared" si="0"/>
        <v>363.75</v>
      </c>
      <c r="F13">
        <f t="shared" si="1"/>
        <v>303.125</v>
      </c>
      <c r="G13">
        <f t="shared" si="2"/>
        <v>318.28125</v>
      </c>
      <c r="H13">
        <f t="shared" si="3"/>
        <v>381.9375</v>
      </c>
      <c r="I13">
        <f t="shared" si="4"/>
        <v>396.9375</v>
      </c>
      <c r="K13">
        <v>397</v>
      </c>
    </row>
    <row r="14" spans="4:11" x14ac:dyDescent="0.3">
      <c r="D14">
        <v>225</v>
      </c>
      <c r="E14">
        <f t="shared" si="0"/>
        <v>209.75</v>
      </c>
      <c r="F14">
        <f t="shared" si="1"/>
        <v>174.79166666666669</v>
      </c>
      <c r="G14">
        <f t="shared" si="2"/>
        <v>183.53125000000003</v>
      </c>
      <c r="H14">
        <f t="shared" si="3"/>
        <v>220.23750000000004</v>
      </c>
      <c r="I14">
        <f t="shared" si="4"/>
        <v>235.23750000000004</v>
      </c>
      <c r="K14">
        <v>235</v>
      </c>
    </row>
    <row r="15" spans="4:11" x14ac:dyDescent="0.3">
      <c r="D15">
        <v>325</v>
      </c>
      <c r="E15">
        <f t="shared" si="0"/>
        <v>309.75</v>
      </c>
      <c r="F15">
        <f t="shared" si="1"/>
        <v>258.125</v>
      </c>
      <c r="G15">
        <f t="shared" si="2"/>
        <v>271.03125</v>
      </c>
      <c r="H15">
        <f t="shared" si="3"/>
        <v>325.23750000000001</v>
      </c>
      <c r="I15">
        <f t="shared" si="4"/>
        <v>340.23750000000001</v>
      </c>
      <c r="K15">
        <v>340</v>
      </c>
    </row>
    <row r="16" spans="4:11" x14ac:dyDescent="0.3">
      <c r="D16">
        <v>272</v>
      </c>
      <c r="E16">
        <f t="shared" si="0"/>
        <v>256.75</v>
      </c>
      <c r="F16">
        <f t="shared" si="1"/>
        <v>213.95833333333334</v>
      </c>
      <c r="G16">
        <f t="shared" si="2"/>
        <v>224.65625000000003</v>
      </c>
      <c r="H16">
        <f t="shared" si="3"/>
        <v>269.58750000000003</v>
      </c>
      <c r="I16">
        <f t="shared" si="4"/>
        <v>284.58750000000003</v>
      </c>
      <c r="K16">
        <v>285</v>
      </c>
    </row>
    <row r="17" spans="4:11" x14ac:dyDescent="0.3">
      <c r="D17">
        <v>95</v>
      </c>
      <c r="E17">
        <f t="shared" si="0"/>
        <v>79.75</v>
      </c>
      <c r="F17">
        <f t="shared" si="1"/>
        <v>66.458333333333343</v>
      </c>
      <c r="G17">
        <f t="shared" si="2"/>
        <v>69.781250000000014</v>
      </c>
      <c r="H17">
        <f t="shared" si="3"/>
        <v>83.737500000000011</v>
      </c>
      <c r="I17">
        <f t="shared" si="4"/>
        <v>98.737500000000011</v>
      </c>
      <c r="K17">
        <v>99</v>
      </c>
    </row>
    <row r="18" spans="4:11" x14ac:dyDescent="0.3">
      <c r="D18">
        <v>75</v>
      </c>
      <c r="E18">
        <f t="shared" si="0"/>
        <v>59.75</v>
      </c>
      <c r="F18">
        <f t="shared" si="1"/>
        <v>49.791666666666671</v>
      </c>
      <c r="G18">
        <f t="shared" si="2"/>
        <v>52.281250000000007</v>
      </c>
      <c r="H18">
        <f t="shared" si="3"/>
        <v>62.737500000000004</v>
      </c>
      <c r="I18">
        <f t="shared" si="4"/>
        <v>77.737500000000011</v>
      </c>
      <c r="K18">
        <v>75</v>
      </c>
    </row>
    <row r="19" spans="4:11" x14ac:dyDescent="0.3">
      <c r="D19">
        <v>270</v>
      </c>
      <c r="E19">
        <f t="shared" si="0"/>
        <v>254.75</v>
      </c>
      <c r="F19">
        <f t="shared" si="1"/>
        <v>212.29166666666669</v>
      </c>
      <c r="G19">
        <f t="shared" si="2"/>
        <v>222.90625000000003</v>
      </c>
      <c r="H19">
        <f t="shared" si="3"/>
        <v>267.48750000000001</v>
      </c>
      <c r="I19">
        <f t="shared" si="4"/>
        <v>282.48750000000001</v>
      </c>
      <c r="K19">
        <v>282</v>
      </c>
    </row>
    <row r="20" spans="4:11" x14ac:dyDescent="0.3">
      <c r="D20">
        <v>1145</v>
      </c>
      <c r="E20">
        <f t="shared" si="0"/>
        <v>1129.75</v>
      </c>
      <c r="F20">
        <f t="shared" si="1"/>
        <v>941.45833333333337</v>
      </c>
      <c r="G20">
        <f t="shared" si="2"/>
        <v>988.53125000000011</v>
      </c>
      <c r="H20">
        <f t="shared" si="3"/>
        <v>1186.2375000000002</v>
      </c>
      <c r="I20">
        <f t="shared" si="4"/>
        <v>1201.2375000000002</v>
      </c>
      <c r="K20">
        <v>1200</v>
      </c>
    </row>
    <row r="21" spans="4:11" x14ac:dyDescent="0.3">
      <c r="D21">
        <v>835</v>
      </c>
      <c r="E21">
        <f t="shared" si="0"/>
        <v>819.75</v>
      </c>
      <c r="F21">
        <f t="shared" si="1"/>
        <v>683.125</v>
      </c>
      <c r="G21">
        <f t="shared" si="2"/>
        <v>717.28125</v>
      </c>
      <c r="H21">
        <f t="shared" si="3"/>
        <v>860.73749999999995</v>
      </c>
      <c r="I21">
        <f t="shared" si="4"/>
        <v>875.73749999999995</v>
      </c>
      <c r="K21">
        <v>875</v>
      </c>
    </row>
    <row r="22" spans="4:11" x14ac:dyDescent="0.3">
      <c r="D22">
        <v>1200</v>
      </c>
      <c r="E22">
        <f t="shared" si="0"/>
        <v>1184.75</v>
      </c>
      <c r="F22">
        <f t="shared" si="1"/>
        <v>987.29166666666674</v>
      </c>
      <c r="G22">
        <f t="shared" si="2"/>
        <v>1036.6562500000002</v>
      </c>
      <c r="H22">
        <f t="shared" si="3"/>
        <v>1243.9875000000002</v>
      </c>
      <c r="I22">
        <f t="shared" si="4"/>
        <v>1258.9875000000002</v>
      </c>
      <c r="K22">
        <v>1255</v>
      </c>
    </row>
    <row r="23" spans="4:11" x14ac:dyDescent="0.3">
      <c r="D23">
        <v>680</v>
      </c>
      <c r="E23">
        <f t="shared" si="0"/>
        <v>664.75</v>
      </c>
      <c r="F23">
        <f t="shared" si="1"/>
        <v>553.95833333333337</v>
      </c>
      <c r="G23">
        <f t="shared" si="2"/>
        <v>581.65625000000011</v>
      </c>
      <c r="H23">
        <f t="shared" si="3"/>
        <v>697.98750000000007</v>
      </c>
      <c r="I23">
        <f t="shared" si="4"/>
        <v>712.98750000000007</v>
      </c>
      <c r="K23">
        <v>710</v>
      </c>
    </row>
    <row r="24" spans="4:11" x14ac:dyDescent="0.3">
      <c r="D24">
        <v>185</v>
      </c>
      <c r="E24">
        <f t="shared" si="0"/>
        <v>169.75</v>
      </c>
      <c r="F24">
        <f t="shared" si="1"/>
        <v>141.45833333333334</v>
      </c>
      <c r="G24">
        <f t="shared" si="2"/>
        <v>148.53125000000003</v>
      </c>
      <c r="H24">
        <f t="shared" si="3"/>
        <v>178.23750000000004</v>
      </c>
      <c r="I24">
        <f t="shared" si="4"/>
        <v>193.23750000000004</v>
      </c>
      <c r="K24">
        <v>195</v>
      </c>
    </row>
    <row r="25" spans="4:11" x14ac:dyDescent="0.3">
      <c r="D25">
        <v>120</v>
      </c>
      <c r="E25">
        <f t="shared" si="0"/>
        <v>104.75</v>
      </c>
      <c r="F25">
        <f t="shared" si="1"/>
        <v>87.291666666666671</v>
      </c>
      <c r="G25">
        <f t="shared" si="2"/>
        <v>91.656250000000014</v>
      </c>
      <c r="H25">
        <f t="shared" si="3"/>
        <v>109.98750000000001</v>
      </c>
      <c r="I25">
        <f t="shared" si="4"/>
        <v>124.98750000000001</v>
      </c>
      <c r="K25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Coleman</dc:creator>
  <cp:lastModifiedBy>joncwin7</cp:lastModifiedBy>
  <cp:lastPrinted>2020-02-03T16:29:44Z</cp:lastPrinted>
  <dcterms:created xsi:type="dcterms:W3CDTF">2015-01-19T13:48:29Z</dcterms:created>
  <dcterms:modified xsi:type="dcterms:W3CDTF">2020-02-07T12:43:24Z</dcterms:modified>
</cp:coreProperties>
</file>